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4" sheetId="1" r:id="rId1"/>
    <sheet name="УПУТСТВО" sheetId="2" r:id="rId2"/>
    <sheet name="Sheet3" sheetId="3" r:id="rId3"/>
  </sheets>
  <definedNames>
    <definedName name="_xlnm.Print_Area" localSheetId="0">'2014'!$A$1:$P$36</definedName>
  </definedNames>
  <calcPr fullCalcOnLoad="1"/>
</workbook>
</file>

<file path=xl/sharedStrings.xml><?xml version="1.0" encoding="utf-8"?>
<sst xmlns="http://schemas.openxmlformats.org/spreadsheetml/2006/main" count="157" uniqueCount="97">
  <si>
    <t>Редни број</t>
  </si>
  <si>
    <t>Процењена вредност</t>
  </si>
  <si>
    <t>Врста поступка</t>
  </si>
  <si>
    <t>Укупна</t>
  </si>
  <si>
    <t>По годинама</t>
  </si>
  <si>
    <t> Оквирни датум покретања поступка</t>
  </si>
  <si>
    <t> Оквирни датум закључења уговора</t>
  </si>
  <si>
    <t> Оквирни датум извршења уговора</t>
  </si>
  <si>
    <t>Предмет набавке</t>
  </si>
  <si>
    <t>Износ планираних средстава за јавну набавку</t>
  </si>
  <si>
    <t>Податак о централизованој набавци</t>
  </si>
  <si>
    <t>Разлог и оправданост појединачне набавке</t>
  </si>
  <si>
    <t>Начин утврђивања процењене вредности</t>
  </si>
  <si>
    <t>Апропријација у буџету (финансијском плану)</t>
  </si>
  <si>
    <t>Примена постука за набавку на које се не примењује закон о ЈН</t>
  </si>
  <si>
    <t>Напомена</t>
  </si>
  <si>
    <t>ДОБРА</t>
  </si>
  <si>
    <t>Упутство за попуњавање</t>
  </si>
  <si>
    <t>Свакој набавци, односно поступку набавке доделити нови редни број, при чему под једним редним бројем може бити евидентиран само један конкретан поступак набавке</t>
  </si>
  <si>
    <t>Описати предмет набавке за коју се спроводи конкретан поступак</t>
  </si>
  <si>
    <t xml:space="preserve"> </t>
  </si>
  <si>
    <t>Спецификација</t>
  </si>
  <si>
    <t>Позвати се на спецификацију уколико је има, односно унети ознаку под којом је заведена спецификација, односно документ у коме су прецизирани сви битни подаци који се односе на конкретну набавку: партије, ставке, количина, јединична цена, карактеристике итд.</t>
  </si>
  <si>
    <t>Унети укупну процењену вредност набавке без ПДВ-а, а у случају набавке која се планира на вишегодишњем нивоу навести процењену вредност набавке за сваку планску годину, без ПДВ-а</t>
  </si>
  <si>
    <t>Врста поступка (табела 1)</t>
  </si>
  <si>
    <t>Означити врсту поступка у коме ће се спровести набавка у складу са наведеним шифарником:</t>
  </si>
  <si>
    <r>
      <t>1-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Отворени поступак</t>
    </r>
  </si>
  <si>
    <r>
      <t>2-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Рестриктивни поступак</t>
    </r>
  </si>
  <si>
    <r>
      <t>3-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Преговарачки поступак са објављивањем јавног позива</t>
    </r>
  </si>
  <si>
    <r>
      <t>4-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Преговарачки поступак без објављивања јавног позива</t>
    </r>
  </si>
  <si>
    <r>
      <t>5-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Конкурс за нацрте</t>
    </r>
  </si>
  <si>
    <r>
      <t>6-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Поступак јавне набавке мале вредности</t>
    </r>
  </si>
  <si>
    <t>Основ из Закона о јавним набавкама за изузеће (табела 2)</t>
  </si>
  <si>
    <t>Прецизно навести (Члан, Став, Тачка...) основ из Закона о јавним набавкама по коме се на конкретну набавку Закон не примењује; у случају да је реч о јавној набавци чија је процењена вредност испод лимита прописаног за јавне набавке мале вредности у закону којим се уређује годишњи буџет Републике Србије унети: Чл.26. Ст.2.</t>
  </si>
  <si>
    <t>Оквирно време покретања поступка</t>
  </si>
  <si>
    <t>Навести месец у коме се планира покретање поступка, односно доношење Одлуке о покретању поступка</t>
  </si>
  <si>
    <t>Оквирно време реализације уговора</t>
  </si>
  <si>
    <t>Навести месец када се очекује испорука конкретног добра, услуге или рада; у случају да је реч о сукцесивним испорукама може се унети и период у коме се очекује реализација набавке, нпр. март-јун</t>
  </si>
  <si>
    <t>Конто (планска година)</t>
  </si>
  <si>
    <t xml:space="preserve">Навести сваку контну позицију из финансијског плана за планску годину на којој су предвиђена средства за конкретну јавну набавку </t>
  </si>
  <si>
    <t>Износ на конту (планска година)</t>
  </si>
  <si>
    <t>Навести предвиђени износ средстава на сваком конту из финансијског плана за планску годину за конкретну јавну набавку</t>
  </si>
  <si>
    <t>Извор финансираања (планска година)</t>
  </si>
  <si>
    <t>Навести извор финансирања за конкретну набавку у планској години ускладу са следећим шифарником:</t>
  </si>
  <si>
    <r>
      <t>01-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Буџет</t>
    </r>
  </si>
  <si>
    <r>
      <t>02-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Трансфер између корисника на истом нивоу</t>
    </r>
  </si>
  <si>
    <r>
      <t>03-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Социјални доприноси</t>
    </r>
  </si>
  <si>
    <r>
      <t>04-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Сопствени приходи буџетских корисника</t>
    </r>
  </si>
  <si>
    <r>
      <t>05-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Донације од иностраних земаља</t>
    </r>
  </si>
  <si>
    <r>
      <t>06-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Донације од међународних организација</t>
    </r>
  </si>
  <si>
    <r>
      <t>07-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Донације од осталих нивоа власти</t>
    </r>
  </si>
  <si>
    <r>
      <t>08-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Донације од неовлашћених организација и појединаца</t>
    </r>
  </si>
  <si>
    <r>
      <t>09-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Примања од продаје нефинансијске имовине</t>
    </r>
  </si>
  <si>
    <r>
      <t>10-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Примања од домаћих задуживања</t>
    </r>
  </si>
  <si>
    <r>
      <t>11-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Примања од иностраних задуживања</t>
    </r>
  </si>
  <si>
    <r>
      <t>12-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Примања од отплате додатних кредита и продаје финансијске имовине</t>
    </r>
  </si>
  <si>
    <r>
      <t>13-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Нераспоређени вишак прихода из ранијих година</t>
    </r>
  </si>
  <si>
    <r>
      <t>14-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Неутрошена средства од приватизације из претходних година</t>
    </r>
  </si>
  <si>
    <r>
      <t>15-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Неутрошена средства из донација из претходних година</t>
    </r>
  </si>
  <si>
    <t>УКУПНО</t>
  </si>
  <si>
    <t>ПЛАН ЈАВНИХ НАБАВКИ ЗА 2014. ГОДИНУ</t>
  </si>
  <si>
    <t>Укупан износ планираних средстава за јавну набавку:</t>
  </si>
  <si>
    <t>Канцеларијски материјал</t>
  </si>
  <si>
    <t>Материјал за одржавање хигијене и хемије</t>
  </si>
  <si>
    <t>Електрична енергија</t>
  </si>
  <si>
    <t>Издаци за гориво</t>
  </si>
  <si>
    <t>УСЛУГЕ</t>
  </si>
  <si>
    <t>Осигурање имовине и лица</t>
  </si>
  <si>
    <t>Осигурање возила-каско</t>
  </si>
  <si>
    <t>Дезинсекција и дератизација</t>
  </si>
  <si>
    <t>Одржавање софтвера</t>
  </si>
  <si>
    <t>Централизована ЈН/РФЗО</t>
  </si>
  <si>
    <t>Обављање редовних активности</t>
  </si>
  <si>
    <t>Анализа тржишта,сакупљање података</t>
  </si>
  <si>
    <t>Јануар 2014 год.</t>
  </si>
  <si>
    <t>Фебруар 2014 год.</t>
  </si>
  <si>
    <t>Телефони -Телеком Србија , Услуге ПТТ</t>
  </si>
  <si>
    <t>Фебруар 2015 год.</t>
  </si>
  <si>
    <t>Трошкови платног промета</t>
  </si>
  <si>
    <t>Члан 7 став 1 тачка 1</t>
  </si>
  <si>
    <t>Комуналне услуге</t>
  </si>
  <si>
    <t>Лекови</t>
  </si>
  <si>
    <t>Помагала</t>
  </si>
  <si>
    <t xml:space="preserve">Процена вредности је рађена на основу претходне вредности уговора  уз извршену тржишну анализу </t>
  </si>
  <si>
    <t>За потребе возила која су основно средство</t>
  </si>
  <si>
    <t>Процена извршена на основу потрошење претходне године</t>
  </si>
  <si>
    <t>Услуге санитарног прегледа</t>
  </si>
  <si>
    <t>Члан 39. став 2. Закона о јавним набавкама</t>
  </si>
  <si>
    <t>У току године</t>
  </si>
  <si>
    <t>Неопходно је обезбедити континуирано осигурање запослених и имовине</t>
  </si>
  <si>
    <t>Неопходно је обезбедити континуирано осигурање аутомобила</t>
  </si>
  <si>
    <t>Ово је обавеза за све запослене у примарној здравственој заштити</t>
  </si>
  <si>
    <t>Процена по текућим ценама</t>
  </si>
  <si>
    <t>У обавези смо да користимо услуге Управе за Трезор</t>
  </si>
  <si>
    <t>Набавка се спроводи ради обављања редовних активности прописаних законом.</t>
  </si>
  <si>
    <t xml:space="preserve">Процена вредности је утврђена на увидом у актуелне цене </t>
  </si>
  <si>
    <t>Технички материјал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</si>
</sst>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5" fillId="34" borderId="11" xfId="0" applyFont="1" applyFill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4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0" fontId="5" fillId="0" borderId="22" xfId="0" applyFont="1" applyBorder="1" applyAlignment="1">
      <alignment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wrapText="1"/>
    </xf>
    <xf numFmtId="0" fontId="5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" fontId="5" fillId="0" borderId="1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2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3" fillId="0" borderId="0" xfId="0" applyFont="1" applyAlignment="1">
      <alignment wrapText="1"/>
    </xf>
    <xf numFmtId="0" fontId="43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4" fontId="6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1" fillId="0" borderId="27" xfId="0" applyFont="1" applyBorder="1" applyAlignment="1">
      <alignment horizontal="left" vertical="top" wrapText="1"/>
    </xf>
    <xf numFmtId="0" fontId="5" fillId="35" borderId="23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6"/>
  <sheetViews>
    <sheetView tabSelected="1" zoomScale="85" zoomScaleNormal="85" zoomScalePageLayoutView="0" workbookViewId="0" topLeftCell="A1">
      <selection activeCell="H14" sqref="H14"/>
    </sheetView>
  </sheetViews>
  <sheetFormatPr defaultColWidth="9.140625" defaultRowHeight="15"/>
  <cols>
    <col min="1" max="1" width="2.421875" style="0" customWidth="1"/>
    <col min="2" max="2" width="4.421875" style="0" customWidth="1"/>
    <col min="3" max="3" width="15.28125" style="0" customWidth="1"/>
    <col min="4" max="4" width="15.421875" style="22" customWidth="1"/>
    <col min="5" max="5" width="13.8515625" style="0" customWidth="1"/>
    <col min="6" max="6" width="13.7109375" style="22" bestFit="1" customWidth="1"/>
    <col min="7" max="7" width="7.140625" style="0" customWidth="1"/>
    <col min="8" max="8" width="9.28125" style="0" bestFit="1" customWidth="1"/>
    <col min="9" max="9" width="15.8515625" style="0" customWidth="1"/>
    <col min="10" max="10" width="13.7109375" style="0" customWidth="1"/>
    <col min="11" max="12" width="13.421875" style="0" customWidth="1"/>
    <col min="13" max="13" width="11.57421875" style="0" customWidth="1"/>
    <col min="14" max="14" width="16.57421875" style="0" customWidth="1"/>
    <col min="15" max="15" width="21.140625" style="0" customWidth="1"/>
    <col min="16" max="16" width="15.140625" style="0" customWidth="1"/>
    <col min="17" max="17" width="0.85546875" style="0" customWidth="1"/>
    <col min="19" max="19" width="4.57421875" style="0" customWidth="1"/>
  </cols>
  <sheetData>
    <row r="1" spans="2:6" ht="9.75" customHeight="1">
      <c r="B1" s="66"/>
      <c r="C1" s="66"/>
      <c r="D1" s="66"/>
      <c r="E1" s="67"/>
      <c r="F1" s="67"/>
    </row>
    <row r="2" ht="10.5" customHeight="1" thickBot="1"/>
    <row r="3" spans="2:12" ht="7.5" customHeight="1">
      <c r="B3" s="13"/>
      <c r="C3" s="13"/>
      <c r="D3" s="26"/>
      <c r="E3" s="1"/>
      <c r="F3" s="23"/>
      <c r="G3" s="8"/>
      <c r="H3" s="8"/>
      <c r="I3" s="8"/>
      <c r="J3" s="8"/>
      <c r="K3" s="8"/>
      <c r="L3" s="9"/>
    </row>
    <row r="4" spans="2:12" ht="18.75" customHeight="1">
      <c r="B4" s="10"/>
      <c r="C4" s="10"/>
      <c r="D4" s="27"/>
      <c r="E4" s="75" t="s">
        <v>60</v>
      </c>
      <c r="F4" s="76"/>
      <c r="G4" s="76"/>
      <c r="H4" s="76"/>
      <c r="I4" s="76"/>
      <c r="J4" s="76"/>
      <c r="K4" s="76"/>
      <c r="L4" s="77"/>
    </row>
    <row r="5" spans="2:12" ht="10.5" customHeight="1" thickBot="1">
      <c r="B5" s="13"/>
      <c r="C5" s="13"/>
      <c r="D5" s="26"/>
      <c r="E5" s="11"/>
      <c r="F5" s="24"/>
      <c r="G5" s="12"/>
      <c r="H5" s="12"/>
      <c r="I5" s="12"/>
      <c r="J5" s="12"/>
      <c r="K5" s="12"/>
      <c r="L5" s="7"/>
    </row>
    <row r="6" spans="2:16" ht="15.75" customHeight="1">
      <c r="B6" s="68" t="s">
        <v>0</v>
      </c>
      <c r="C6" s="68" t="s">
        <v>8</v>
      </c>
      <c r="D6" s="78" t="s">
        <v>9</v>
      </c>
      <c r="E6" s="68" t="s">
        <v>13</v>
      </c>
      <c r="F6" s="71" t="s">
        <v>1</v>
      </c>
      <c r="G6" s="72"/>
      <c r="H6" s="68" t="s">
        <v>2</v>
      </c>
      <c r="I6" s="68" t="s">
        <v>14</v>
      </c>
      <c r="J6" s="68" t="s">
        <v>5</v>
      </c>
      <c r="K6" s="68" t="s">
        <v>6</v>
      </c>
      <c r="L6" s="68" t="s">
        <v>7</v>
      </c>
      <c r="M6" s="68" t="s">
        <v>10</v>
      </c>
      <c r="N6" s="68" t="s">
        <v>11</v>
      </c>
      <c r="O6" s="68" t="s">
        <v>12</v>
      </c>
      <c r="P6" s="68" t="s">
        <v>15</v>
      </c>
    </row>
    <row r="7" spans="2:16" ht="15.75" thickBot="1">
      <c r="B7" s="69"/>
      <c r="C7" s="69"/>
      <c r="D7" s="79"/>
      <c r="E7" s="69"/>
      <c r="F7" s="73"/>
      <c r="G7" s="74"/>
      <c r="H7" s="69"/>
      <c r="I7" s="69"/>
      <c r="J7" s="69"/>
      <c r="K7" s="69"/>
      <c r="L7" s="69"/>
      <c r="M7" s="69"/>
      <c r="N7" s="69"/>
      <c r="O7" s="69"/>
      <c r="P7" s="69"/>
    </row>
    <row r="8" spans="2:16" ht="66" customHeight="1" thickBot="1">
      <c r="B8" s="70"/>
      <c r="C8" s="70"/>
      <c r="D8" s="80"/>
      <c r="E8" s="70"/>
      <c r="F8" s="21" t="s">
        <v>3</v>
      </c>
      <c r="G8" s="2" t="s">
        <v>4</v>
      </c>
      <c r="H8" s="70"/>
      <c r="I8" s="70"/>
      <c r="J8" s="70"/>
      <c r="K8" s="70"/>
      <c r="L8" s="70"/>
      <c r="M8" s="70"/>
      <c r="N8" s="70"/>
      <c r="O8" s="70"/>
      <c r="P8" s="70"/>
    </row>
    <row r="9" spans="2:16" ht="15.75" thickBot="1">
      <c r="B9" s="3"/>
      <c r="C9" s="4" t="s">
        <v>59</v>
      </c>
      <c r="D9" s="65">
        <f>D13+D15+D16</f>
        <v>176075688.63148147</v>
      </c>
      <c r="E9" s="20"/>
      <c r="F9" s="25"/>
      <c r="G9" s="6"/>
      <c r="H9" s="5"/>
      <c r="I9" s="5"/>
      <c r="J9" s="5"/>
      <c r="K9" s="5"/>
      <c r="L9" s="5"/>
      <c r="M9" s="5"/>
      <c r="N9" s="5"/>
      <c r="O9" s="5"/>
      <c r="P9" s="5"/>
    </row>
    <row r="10" spans="2:16" ht="15">
      <c r="B10" s="84"/>
      <c r="C10" s="93" t="s">
        <v>16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</row>
    <row r="11" spans="2:16" ht="18" customHeight="1" thickBot="1">
      <c r="B11" s="85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</row>
    <row r="12" spans="2:16" ht="15.75" customHeight="1" hidden="1" thickBot="1">
      <c r="B12" s="86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</row>
    <row r="13" spans="2:16" ht="60" customHeight="1" thickBot="1">
      <c r="B13" s="29">
        <v>1</v>
      </c>
      <c r="C13" s="30" t="s">
        <v>62</v>
      </c>
      <c r="D13" s="31">
        <f>650111.28/1.2</f>
        <v>541759.4</v>
      </c>
      <c r="E13" s="32">
        <v>426111</v>
      </c>
      <c r="F13" s="31">
        <v>541759.4</v>
      </c>
      <c r="G13" s="33"/>
      <c r="H13" s="34">
        <v>6</v>
      </c>
      <c r="I13" s="35"/>
      <c r="J13" s="32" t="s">
        <v>74</v>
      </c>
      <c r="K13" s="32" t="s">
        <v>75</v>
      </c>
      <c r="L13" s="32" t="s">
        <v>77</v>
      </c>
      <c r="M13" s="35"/>
      <c r="N13" s="30" t="s">
        <v>72</v>
      </c>
      <c r="O13" s="35" t="s">
        <v>73</v>
      </c>
      <c r="P13" s="35"/>
    </row>
    <row r="14" spans="2:16" ht="81.75" customHeight="1" thickBot="1">
      <c r="B14" s="29">
        <v>2</v>
      </c>
      <c r="C14" s="36" t="s">
        <v>63</v>
      </c>
      <c r="D14" s="31">
        <f>268919.3/1.2</f>
        <v>224099.41666666666</v>
      </c>
      <c r="E14" s="32">
        <v>426811</v>
      </c>
      <c r="F14" s="31">
        <v>224099.42</v>
      </c>
      <c r="G14" s="32"/>
      <c r="H14" s="32"/>
      <c r="I14" s="43" t="s">
        <v>87</v>
      </c>
      <c r="J14" s="32" t="s">
        <v>88</v>
      </c>
      <c r="K14" s="32" t="s">
        <v>88</v>
      </c>
      <c r="L14" s="32" t="s">
        <v>88</v>
      </c>
      <c r="M14" s="32"/>
      <c r="N14" s="35" t="s">
        <v>72</v>
      </c>
      <c r="O14" s="35" t="s">
        <v>73</v>
      </c>
      <c r="P14" s="32"/>
    </row>
    <row r="15" spans="2:16" ht="105.75" thickBot="1">
      <c r="B15" s="29">
        <v>3</v>
      </c>
      <c r="C15" s="36" t="s">
        <v>81</v>
      </c>
      <c r="D15" s="31">
        <f>181579115.57/1.08</f>
        <v>168128810.71296296</v>
      </c>
      <c r="E15" s="32">
        <v>25211112</v>
      </c>
      <c r="F15" s="31">
        <v>151315929.64</v>
      </c>
      <c r="G15" s="32"/>
      <c r="H15" s="32">
        <v>1</v>
      </c>
      <c r="I15" s="35"/>
      <c r="J15" s="32" t="s">
        <v>74</v>
      </c>
      <c r="K15" s="32" t="s">
        <v>75</v>
      </c>
      <c r="L15" s="32" t="s">
        <v>77</v>
      </c>
      <c r="M15" s="32"/>
      <c r="N15" s="35" t="s">
        <v>94</v>
      </c>
      <c r="O15" s="35" t="s">
        <v>95</v>
      </c>
      <c r="P15" s="32"/>
    </row>
    <row r="16" spans="2:16" ht="105.75" thickBot="1">
      <c r="B16" s="29">
        <v>4</v>
      </c>
      <c r="C16" s="36" t="s">
        <v>82</v>
      </c>
      <c r="D16" s="31">
        <f>7997528/1.08</f>
        <v>7405118.518518518</v>
      </c>
      <c r="E16" s="32">
        <v>252111121</v>
      </c>
      <c r="F16" s="31">
        <v>7997528</v>
      </c>
      <c r="G16" s="32"/>
      <c r="H16" s="32">
        <v>1</v>
      </c>
      <c r="I16" s="35"/>
      <c r="J16" s="32" t="s">
        <v>74</v>
      </c>
      <c r="K16" s="32" t="s">
        <v>75</v>
      </c>
      <c r="L16" s="32" t="s">
        <v>77</v>
      </c>
      <c r="M16" s="32"/>
      <c r="N16" s="35" t="s">
        <v>94</v>
      </c>
      <c r="O16" s="35" t="s">
        <v>95</v>
      </c>
      <c r="P16" s="35"/>
    </row>
    <row r="17" spans="2:16" ht="60.75" thickBot="1">
      <c r="B17" s="59">
        <v>5</v>
      </c>
      <c r="C17" s="33" t="s">
        <v>65</v>
      </c>
      <c r="D17" s="31">
        <f>211635.7/1.2</f>
        <v>176363.08333333334</v>
      </c>
      <c r="E17" s="32">
        <v>426411</v>
      </c>
      <c r="F17" s="31">
        <v>176363.08</v>
      </c>
      <c r="G17" s="33"/>
      <c r="H17" s="34"/>
      <c r="I17" s="43" t="s">
        <v>87</v>
      </c>
      <c r="J17" s="32" t="s">
        <v>88</v>
      </c>
      <c r="K17" s="32" t="s">
        <v>88</v>
      </c>
      <c r="L17" s="32" t="s">
        <v>88</v>
      </c>
      <c r="M17" s="32"/>
      <c r="N17" s="62" t="s">
        <v>84</v>
      </c>
      <c r="O17" s="35" t="s">
        <v>85</v>
      </c>
      <c r="P17" s="35"/>
    </row>
    <row r="18" spans="2:16" ht="82.5" customHeight="1" thickBot="1">
      <c r="B18" s="59">
        <v>6</v>
      </c>
      <c r="C18" s="33" t="s">
        <v>96</v>
      </c>
      <c r="D18" s="31">
        <f>120000/1.2</f>
        <v>100000</v>
      </c>
      <c r="E18" s="32">
        <v>426911</v>
      </c>
      <c r="F18" s="31">
        <v>100000</v>
      </c>
      <c r="G18" s="33"/>
      <c r="H18" s="34"/>
      <c r="I18" s="43" t="s">
        <v>87</v>
      </c>
      <c r="J18" s="32" t="s">
        <v>88</v>
      </c>
      <c r="K18" s="32" t="s">
        <v>88</v>
      </c>
      <c r="L18" s="32" t="s">
        <v>88</v>
      </c>
      <c r="M18" s="32"/>
      <c r="N18" s="35" t="s">
        <v>72</v>
      </c>
      <c r="O18" s="35" t="s">
        <v>85</v>
      </c>
      <c r="P18" s="35"/>
    </row>
    <row r="19" spans="2:16" ht="15">
      <c r="B19" s="59"/>
      <c r="C19" s="88" t="s">
        <v>66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</row>
    <row r="20" spans="2:16" ht="15.75" thickBot="1">
      <c r="B20" s="6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</row>
    <row r="21" spans="2:16" ht="45.75" thickBot="1">
      <c r="B21" s="29">
        <v>7</v>
      </c>
      <c r="C21" s="36" t="s">
        <v>64</v>
      </c>
      <c r="D21" s="31">
        <f>845251.35/1.2</f>
        <v>704376.125</v>
      </c>
      <c r="E21" s="32">
        <v>421211</v>
      </c>
      <c r="F21" s="31">
        <v>704376.13</v>
      </c>
      <c r="G21" s="32"/>
      <c r="H21" s="32"/>
      <c r="I21" s="35"/>
      <c r="J21" s="32"/>
      <c r="K21" s="32"/>
      <c r="L21" s="32"/>
      <c r="M21" s="32" t="s">
        <v>71</v>
      </c>
      <c r="N21" s="35" t="s">
        <v>72</v>
      </c>
      <c r="O21" s="63" t="s">
        <v>92</v>
      </c>
      <c r="P21" s="35"/>
    </row>
    <row r="22" spans="2:16" ht="108.75" customHeight="1" thickBot="1">
      <c r="B22" s="60">
        <v>8</v>
      </c>
      <c r="C22" s="33" t="s">
        <v>67</v>
      </c>
      <c r="D22" s="31">
        <v>264710</v>
      </c>
      <c r="E22" s="32">
        <v>421500</v>
      </c>
      <c r="F22" s="31">
        <v>264710</v>
      </c>
      <c r="G22" s="33"/>
      <c r="H22" s="34"/>
      <c r="I22" s="43" t="s">
        <v>87</v>
      </c>
      <c r="J22" s="32" t="s">
        <v>88</v>
      </c>
      <c r="K22" s="32" t="s">
        <v>88</v>
      </c>
      <c r="L22" s="32" t="s">
        <v>88</v>
      </c>
      <c r="M22" s="32"/>
      <c r="N22" s="63" t="s">
        <v>89</v>
      </c>
      <c r="O22" s="62" t="s">
        <v>83</v>
      </c>
      <c r="P22" s="35"/>
    </row>
    <row r="23" spans="2:16" ht="75.75" thickBot="1">
      <c r="B23" s="42">
        <v>9</v>
      </c>
      <c r="C23" s="33" t="s">
        <v>68</v>
      </c>
      <c r="D23" s="38">
        <v>32776</v>
      </c>
      <c r="E23" s="39">
        <v>421512</v>
      </c>
      <c r="F23" s="38">
        <v>32776</v>
      </c>
      <c r="G23" s="40"/>
      <c r="H23" s="39"/>
      <c r="I23" s="43" t="s">
        <v>87</v>
      </c>
      <c r="J23" s="32" t="s">
        <v>88</v>
      </c>
      <c r="K23" s="32" t="s">
        <v>88</v>
      </c>
      <c r="L23" s="32" t="s">
        <v>88</v>
      </c>
      <c r="M23" s="41"/>
      <c r="N23" s="43" t="s">
        <v>90</v>
      </c>
      <c r="O23" s="43" t="s">
        <v>73</v>
      </c>
      <c r="P23" s="41"/>
    </row>
    <row r="24" spans="2:16" ht="81.75" customHeight="1" thickBot="1">
      <c r="B24" s="29">
        <v>10</v>
      </c>
      <c r="C24" s="64" t="s">
        <v>86</v>
      </c>
      <c r="D24" s="31">
        <v>73550</v>
      </c>
      <c r="E24" s="32">
        <v>4243000</v>
      </c>
      <c r="F24" s="31">
        <v>73550</v>
      </c>
      <c r="G24" s="33"/>
      <c r="H24" s="32"/>
      <c r="I24" s="43" t="s">
        <v>87</v>
      </c>
      <c r="J24" s="32" t="s">
        <v>88</v>
      </c>
      <c r="K24" s="32" t="s">
        <v>88</v>
      </c>
      <c r="L24" s="32" t="s">
        <v>88</v>
      </c>
      <c r="M24" s="35"/>
      <c r="N24" s="63" t="s">
        <v>91</v>
      </c>
      <c r="O24" s="63" t="s">
        <v>92</v>
      </c>
      <c r="P24" s="35"/>
    </row>
    <row r="25" spans="2:16" ht="60.75" thickBot="1">
      <c r="B25" s="29">
        <v>11</v>
      </c>
      <c r="C25" s="36" t="s">
        <v>76</v>
      </c>
      <c r="D25" s="31">
        <f>179999.52/1.2</f>
        <v>149999.6</v>
      </c>
      <c r="E25" s="32">
        <v>421400</v>
      </c>
      <c r="F25" s="31">
        <v>149999.6</v>
      </c>
      <c r="G25" s="33"/>
      <c r="H25" s="35"/>
      <c r="I25" s="43" t="s">
        <v>87</v>
      </c>
      <c r="J25" s="32" t="s">
        <v>88</v>
      </c>
      <c r="K25" s="32" t="s">
        <v>88</v>
      </c>
      <c r="L25" s="32" t="s">
        <v>88</v>
      </c>
      <c r="M25" s="32"/>
      <c r="N25" s="35" t="s">
        <v>72</v>
      </c>
      <c r="O25" s="35" t="s">
        <v>73</v>
      </c>
      <c r="P25" s="35"/>
    </row>
    <row r="26" spans="2:16" ht="45.75" thickBot="1">
      <c r="B26" s="29">
        <v>12</v>
      </c>
      <c r="C26" s="33" t="s">
        <v>69</v>
      </c>
      <c r="D26" s="56">
        <v>19417.2</v>
      </c>
      <c r="E26" s="32">
        <v>421321</v>
      </c>
      <c r="F26" s="56">
        <v>19417.2</v>
      </c>
      <c r="G26" s="33"/>
      <c r="H26" s="34"/>
      <c r="I26" s="43" t="s">
        <v>87</v>
      </c>
      <c r="J26" s="32" t="s">
        <v>88</v>
      </c>
      <c r="K26" s="32" t="s">
        <v>88</v>
      </c>
      <c r="L26" s="32" t="s">
        <v>88</v>
      </c>
      <c r="M26" s="35"/>
      <c r="N26" s="35" t="s">
        <v>72</v>
      </c>
      <c r="O26" s="35" t="s">
        <v>73</v>
      </c>
      <c r="P26" s="35"/>
    </row>
    <row r="27" spans="2:19" ht="54.75" customHeight="1" thickBot="1">
      <c r="B27" s="29">
        <v>13</v>
      </c>
      <c r="C27" s="33" t="s">
        <v>70</v>
      </c>
      <c r="D27" s="56">
        <f>300000/1.2</f>
        <v>250000</v>
      </c>
      <c r="E27" s="32">
        <v>423221</v>
      </c>
      <c r="F27" s="56">
        <v>250000</v>
      </c>
      <c r="G27" s="33"/>
      <c r="H27" s="34"/>
      <c r="I27" s="43" t="s">
        <v>87</v>
      </c>
      <c r="J27" s="32" t="s">
        <v>88</v>
      </c>
      <c r="K27" s="32" t="s">
        <v>88</v>
      </c>
      <c r="L27" s="32" t="s">
        <v>88</v>
      </c>
      <c r="M27" s="35"/>
      <c r="N27" s="35" t="s">
        <v>72</v>
      </c>
      <c r="O27" s="35" t="s">
        <v>73</v>
      </c>
      <c r="P27" s="35"/>
      <c r="R27" s="81"/>
      <c r="S27" s="81"/>
    </row>
    <row r="28" spans="2:19" ht="65.25" customHeight="1" thickBot="1">
      <c r="B28" s="29">
        <v>14</v>
      </c>
      <c r="C28" s="33" t="s">
        <v>78</v>
      </c>
      <c r="D28" s="56">
        <v>1650000</v>
      </c>
      <c r="E28" s="32">
        <v>421111</v>
      </c>
      <c r="F28" s="56">
        <v>1650000</v>
      </c>
      <c r="G28" s="33"/>
      <c r="H28" s="34"/>
      <c r="I28" s="35"/>
      <c r="J28" s="32"/>
      <c r="K28" s="32"/>
      <c r="L28" s="57"/>
      <c r="M28" s="35"/>
      <c r="N28" s="35"/>
      <c r="O28" s="58"/>
      <c r="P28" s="35" t="s">
        <v>93</v>
      </c>
      <c r="S28" s="61"/>
    </row>
    <row r="29" spans="2:16" ht="45.75" thickBot="1">
      <c r="B29" s="29">
        <v>15</v>
      </c>
      <c r="C29" s="63" t="s">
        <v>80</v>
      </c>
      <c r="D29" s="56">
        <f>225871/1.2</f>
        <v>188225.83333333334</v>
      </c>
      <c r="E29" s="32">
        <v>421300</v>
      </c>
      <c r="F29" s="56">
        <v>188225.83</v>
      </c>
      <c r="G29" s="33"/>
      <c r="H29" s="34"/>
      <c r="I29" s="63" t="s">
        <v>79</v>
      </c>
      <c r="J29" s="32"/>
      <c r="K29" s="32"/>
      <c r="L29" s="57"/>
      <c r="M29" s="32"/>
      <c r="N29" s="35" t="s">
        <v>72</v>
      </c>
      <c r="O29" s="63" t="s">
        <v>92</v>
      </c>
      <c r="P29" s="35"/>
    </row>
    <row r="30" spans="2:16" ht="59.25" customHeight="1" thickBot="1">
      <c r="B30" s="82" t="s">
        <v>61</v>
      </c>
      <c r="C30" s="83"/>
      <c r="D30" s="65">
        <f>D13+D15+D16</f>
        <v>176075688.63148147</v>
      </c>
      <c r="E30" s="51"/>
      <c r="F30" s="50"/>
      <c r="G30" s="52"/>
      <c r="H30" s="53"/>
      <c r="I30" s="54"/>
      <c r="J30" s="51"/>
      <c r="K30" s="51"/>
      <c r="L30" s="51"/>
      <c r="M30" s="54"/>
      <c r="N30" s="54"/>
      <c r="O30" s="54"/>
      <c r="P30" s="55"/>
    </row>
    <row r="31" spans="2:16" ht="39" customHeight="1" thickBot="1">
      <c r="B31" s="44"/>
      <c r="C31" s="45"/>
      <c r="D31" s="46"/>
      <c r="E31" s="47"/>
      <c r="F31" s="46"/>
      <c r="G31" s="48"/>
      <c r="H31" s="49"/>
      <c r="I31" s="37"/>
      <c r="J31" s="47"/>
      <c r="K31" s="47"/>
      <c r="L31" s="47"/>
      <c r="M31" s="37"/>
      <c r="N31" s="37"/>
      <c r="O31" s="37"/>
      <c r="P31" s="37"/>
    </row>
    <row r="35" spans="12:14" ht="15">
      <c r="L35" s="28"/>
      <c r="M35" s="28"/>
      <c r="N35" s="28"/>
    </row>
    <row r="36" spans="12:14" ht="15">
      <c r="L36" s="87"/>
      <c r="M36" s="87"/>
      <c r="N36" s="87"/>
    </row>
  </sheetData>
  <sheetProtection/>
  <mergeCells count="22">
    <mergeCell ref="L36:N36"/>
    <mergeCell ref="L6:L8"/>
    <mergeCell ref="O6:O8"/>
    <mergeCell ref="N6:N8"/>
    <mergeCell ref="C19:P20"/>
    <mergeCell ref="C10:P12"/>
    <mergeCell ref="I6:I8"/>
    <mergeCell ref="R27:S27"/>
    <mergeCell ref="K6:K8"/>
    <mergeCell ref="B30:C30"/>
    <mergeCell ref="M6:M8"/>
    <mergeCell ref="J6:J8"/>
    <mergeCell ref="B10:B12"/>
    <mergeCell ref="C6:C8"/>
    <mergeCell ref="B1:F1"/>
    <mergeCell ref="P6:P8"/>
    <mergeCell ref="B6:B8"/>
    <mergeCell ref="E6:E8"/>
    <mergeCell ref="F6:G7"/>
    <mergeCell ref="H6:H8"/>
    <mergeCell ref="E4:L4"/>
    <mergeCell ref="D6:D8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8"/>
  <sheetViews>
    <sheetView zoomScalePageLayoutView="0" workbookViewId="0" topLeftCell="A4">
      <selection activeCell="A17" sqref="A17"/>
    </sheetView>
  </sheetViews>
  <sheetFormatPr defaultColWidth="9.140625" defaultRowHeight="15"/>
  <cols>
    <col min="1" max="1" width="131.140625" style="0" customWidth="1"/>
  </cols>
  <sheetData>
    <row r="2" ht="18.75">
      <c r="A2" s="14" t="s">
        <v>17</v>
      </c>
    </row>
    <row r="3" ht="18.75">
      <c r="A3" s="16"/>
    </row>
    <row r="4" ht="15.75">
      <c r="A4" s="17" t="s">
        <v>0</v>
      </c>
    </row>
    <row r="5" ht="31.5">
      <c r="A5" s="18" t="s">
        <v>18</v>
      </c>
    </row>
    <row r="6" ht="15.75">
      <c r="A6" s="18"/>
    </row>
    <row r="7" ht="15.75">
      <c r="A7" s="17" t="s">
        <v>8</v>
      </c>
    </row>
    <row r="8" ht="15.75">
      <c r="A8" s="18" t="s">
        <v>19</v>
      </c>
    </row>
    <row r="9" ht="15.75">
      <c r="A9" s="18" t="s">
        <v>20</v>
      </c>
    </row>
    <row r="10" ht="15.75">
      <c r="A10" s="19" t="s">
        <v>21</v>
      </c>
    </row>
    <row r="11" ht="47.25">
      <c r="A11" s="15" t="s">
        <v>22</v>
      </c>
    </row>
    <row r="12" ht="15.75">
      <c r="A12" s="15"/>
    </row>
    <row r="13" ht="15.75">
      <c r="A13" s="17" t="s">
        <v>1</v>
      </c>
    </row>
    <row r="14" ht="31.5">
      <c r="A14" s="18" t="s">
        <v>23</v>
      </c>
    </row>
    <row r="15" ht="15.75">
      <c r="A15" s="18"/>
    </row>
    <row r="16" ht="15.75">
      <c r="A16" s="17" t="s">
        <v>24</v>
      </c>
    </row>
    <row r="17" ht="15.75">
      <c r="A17" s="18" t="s">
        <v>25</v>
      </c>
    </row>
    <row r="18" ht="15.75">
      <c r="A18" s="18" t="s">
        <v>26</v>
      </c>
    </row>
    <row r="19" ht="15.75">
      <c r="A19" s="18" t="s">
        <v>27</v>
      </c>
    </row>
    <row r="20" ht="15.75">
      <c r="A20" s="18" t="s">
        <v>28</v>
      </c>
    </row>
    <row r="21" ht="15.75">
      <c r="A21" s="18" t="s">
        <v>29</v>
      </c>
    </row>
    <row r="22" ht="15.75">
      <c r="A22" s="18" t="s">
        <v>30</v>
      </c>
    </row>
    <row r="23" ht="15.75">
      <c r="A23" s="18" t="s">
        <v>31</v>
      </c>
    </row>
    <row r="24" ht="15.75">
      <c r="A24" s="18"/>
    </row>
    <row r="25" ht="15.75">
      <c r="A25" s="18"/>
    </row>
    <row r="26" ht="15.75">
      <c r="A26" s="18"/>
    </row>
    <row r="27" ht="15.75">
      <c r="A27" s="17" t="s">
        <v>32</v>
      </c>
    </row>
    <row r="28" ht="47.25">
      <c r="A28" s="18" t="s">
        <v>33</v>
      </c>
    </row>
    <row r="29" ht="15.75">
      <c r="A29" s="18"/>
    </row>
    <row r="30" ht="15.75">
      <c r="A30" s="17" t="s">
        <v>34</v>
      </c>
    </row>
    <row r="31" ht="15.75">
      <c r="A31" s="18" t="s">
        <v>35</v>
      </c>
    </row>
    <row r="32" ht="15.75">
      <c r="A32" s="19"/>
    </row>
    <row r="33" ht="15.75">
      <c r="A33" s="19" t="s">
        <v>36</v>
      </c>
    </row>
    <row r="34" ht="31.5">
      <c r="A34" s="15" t="s">
        <v>37</v>
      </c>
    </row>
    <row r="35" ht="15.75">
      <c r="A35" s="15"/>
    </row>
    <row r="36" ht="15.75">
      <c r="A36" s="19" t="s">
        <v>38</v>
      </c>
    </row>
    <row r="37" ht="31.5">
      <c r="A37" s="15" t="s">
        <v>39</v>
      </c>
    </row>
    <row r="38" ht="15.75">
      <c r="A38" s="15"/>
    </row>
    <row r="39" ht="15.75">
      <c r="A39" s="19" t="s">
        <v>40</v>
      </c>
    </row>
    <row r="40" ht="15.75">
      <c r="A40" s="15" t="s">
        <v>41</v>
      </c>
    </row>
    <row r="41" ht="15.75">
      <c r="A41" s="19"/>
    </row>
    <row r="42" ht="15.75">
      <c r="A42" s="19" t="s">
        <v>42</v>
      </c>
    </row>
    <row r="43" ht="15.75">
      <c r="A43" s="15" t="s">
        <v>43</v>
      </c>
    </row>
    <row r="44" ht="15.75">
      <c r="A44" s="15" t="s">
        <v>44</v>
      </c>
    </row>
    <row r="45" ht="15.75">
      <c r="A45" s="15" t="s">
        <v>45</v>
      </c>
    </row>
    <row r="46" ht="15.75">
      <c r="A46" s="15" t="s">
        <v>46</v>
      </c>
    </row>
    <row r="47" ht="15.75">
      <c r="A47" s="15" t="s">
        <v>47</v>
      </c>
    </row>
    <row r="48" ht="15.75">
      <c r="A48" s="15" t="s">
        <v>48</v>
      </c>
    </row>
    <row r="49" ht="15.75">
      <c r="A49" s="15" t="s">
        <v>49</v>
      </c>
    </row>
    <row r="50" ht="15.75">
      <c r="A50" s="15" t="s">
        <v>50</v>
      </c>
    </row>
    <row r="51" ht="15.75">
      <c r="A51" s="15" t="s">
        <v>51</v>
      </c>
    </row>
    <row r="52" ht="15.75">
      <c r="A52" s="15" t="s">
        <v>52</v>
      </c>
    </row>
    <row r="53" ht="15.75">
      <c r="A53" s="15" t="s">
        <v>53</v>
      </c>
    </row>
    <row r="54" ht="15.75">
      <c r="A54" s="15" t="s">
        <v>54</v>
      </c>
    </row>
    <row r="55" ht="15.75">
      <c r="A55" s="15" t="s">
        <v>55</v>
      </c>
    </row>
    <row r="56" ht="15.75">
      <c r="A56" s="15" t="s">
        <v>56</v>
      </c>
    </row>
    <row r="57" ht="15.75">
      <c r="A57" s="15" t="s">
        <v>57</v>
      </c>
    </row>
    <row r="58" ht="15.75">
      <c r="A58" s="15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2013-11-15T10:33:33Z</cp:lastPrinted>
  <dcterms:created xsi:type="dcterms:W3CDTF">2006-09-16T00:00:00Z</dcterms:created>
  <dcterms:modified xsi:type="dcterms:W3CDTF">2013-11-21T07:04:49Z</dcterms:modified>
  <cp:category/>
  <cp:version/>
  <cp:contentType/>
  <cp:contentStatus/>
</cp:coreProperties>
</file>